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<sst xmlns="http://schemas.openxmlformats.org/spreadsheetml/2006/main" count="97" uniqueCount="41">
  <si>
    <t>评审情况表（第一包）</t>
  </si>
  <si>
    <t xml:space="preserve">项目名称：成都体育学院马克思主义学院虚拟仿真实验教学项目和运动医学与健康学院前交叉韧带重建术后综合康复的虚拟仿真实验教学平台项目 </t>
  </si>
  <si>
    <t>项目编号:510201202074117                                                            评审时间：2020年9月17日</t>
  </si>
  <si>
    <t>序号</t>
  </si>
  <si>
    <t>供应商名称</t>
  </si>
  <si>
    <t>是否通过资格性</t>
  </si>
  <si>
    <t>是否通过有效性</t>
  </si>
  <si>
    <t>未通过原因</t>
  </si>
  <si>
    <t>报价
（23分）</t>
  </si>
  <si>
    <t>技术配置  (42分)</t>
  </si>
  <si>
    <t>产品演示  (10分)</t>
  </si>
  <si>
    <t>信誉     (8分)</t>
  </si>
  <si>
    <t>履约能力 （3分)</t>
  </si>
  <si>
    <t>履约案例  （5分)</t>
  </si>
  <si>
    <t>售后服务方案（6分)</t>
  </si>
  <si>
    <t>节能、环保产品、无线局域网产品  （2分)</t>
  </si>
  <si>
    <t>响应文件规范性、完整性（1分)</t>
  </si>
  <si>
    <t>平均分汇总</t>
  </si>
  <si>
    <t>评审结果</t>
  </si>
  <si>
    <t>3人汇总分</t>
  </si>
  <si>
    <t>平均分</t>
  </si>
  <si>
    <t>2人汇总分</t>
  </si>
  <si>
    <t>四川奥尔博睿信息技术有限公司</t>
  </si>
  <si>
    <t>是</t>
  </si>
  <si>
    <t>/</t>
  </si>
  <si>
    <t>第一名：四川奥尔博睿信息技术有限公司  报价金额：29.78万元，
第二名：成都市依山电子有限责任公司  报价金额：29.48万元，
第三名：四川海诚恒业信息技术有限公司  报价金额：29.8万元</t>
  </si>
  <si>
    <t>成都市依山电子有限责任公司</t>
  </si>
  <si>
    <t>四川海诚恒业信息技术有限公司</t>
  </si>
  <si>
    <t>评审情况表（第二包）</t>
  </si>
  <si>
    <t>项目编号:510201202074117                                              评审时间：2020年9月17日</t>
  </si>
  <si>
    <t>报价
（25分）</t>
  </si>
  <si>
    <t>技术配置 (31分)</t>
  </si>
  <si>
    <t>产品演示 (10分)</t>
  </si>
  <si>
    <t>信誉       (5分)</t>
  </si>
  <si>
    <t>售后服务方案（11分)</t>
  </si>
  <si>
    <t>项目人员资质配置情况（6分)</t>
  </si>
  <si>
    <t>案列    （10分)</t>
  </si>
  <si>
    <t>北京润尼尔网络科技有限公司</t>
  </si>
  <si>
    <t>第一名：北京润尼尔网络科技有限公司  报价金额：34.9万元，
第二名：厦门翊橦互联科技有限公司  报价金额：29.95万元，
第三名：成都荣泉科技有限公司  报价金额：35万元</t>
  </si>
  <si>
    <t>厦门翊橦互联科技有限公司</t>
  </si>
  <si>
    <t>成都荣泉科技有限公司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</si>
</sst>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宋体"/>
      <charset val="134"/>
    </font>
    <font>
      <b/>
      <sz val="14"/>
      <name val="宋体"/>
      <charset val="134"/>
    </font>
    <font>
      <sz val="11"/>
      <name val="宋体"/>
      <charset val="134"/>
    </font>
    <font>
      <b/>
      <sz val="20"/>
      <name val="宋体"/>
      <charset val="134"/>
    </font>
    <font>
      <b/>
      <sz val="18"/>
      <name val="宋体"/>
      <charset val="134"/>
    </font>
    <font>
      <b/>
      <sz val="11"/>
      <name val="宋体"/>
      <charset val="134"/>
    </font>
    <font>
      <sz val="14"/>
      <name val="宋体"/>
      <charset val="134"/>
    </font>
    <font>
      <sz val="12"/>
      <color theme="1"/>
      <name val="宋体"/>
      <charset val="134"/>
    </font>
    <font>
      <sz val="12"/>
      <color theme="1"/>
      <name val="仿宋_GB2312"/>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9"/>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7"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7" applyNumberFormat="0" applyFont="0" applyAlignment="0" applyProtection="0">
      <alignment vertical="center"/>
    </xf>
    <xf numFmtId="0" fontId="18" fillId="17"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15" applyNumberFormat="0" applyFill="0" applyAlignment="0" applyProtection="0">
      <alignment vertical="center"/>
    </xf>
    <xf numFmtId="0" fontId="12" fillId="0" borderId="15" applyNumberFormat="0" applyFill="0" applyAlignment="0" applyProtection="0">
      <alignment vertical="center"/>
    </xf>
    <xf numFmtId="0" fontId="18" fillId="12" borderId="0" applyNumberFormat="0" applyBorder="0" applyAlignment="0" applyProtection="0">
      <alignment vertical="center"/>
    </xf>
    <xf numFmtId="0" fontId="14" fillId="0" borderId="18" applyNumberFormat="0" applyFill="0" applyAlignment="0" applyProtection="0">
      <alignment vertical="center"/>
    </xf>
    <xf numFmtId="0" fontId="18" fillId="16" borderId="0" applyNumberFormat="0" applyBorder="0" applyAlignment="0" applyProtection="0">
      <alignment vertical="center"/>
    </xf>
    <xf numFmtId="0" fontId="24" fillId="20" borderId="19" applyNumberFormat="0" applyAlignment="0" applyProtection="0">
      <alignment vertical="center"/>
    </xf>
    <xf numFmtId="0" fontId="25" fillId="20" borderId="16" applyNumberFormat="0" applyAlignment="0" applyProtection="0">
      <alignment vertical="center"/>
    </xf>
    <xf numFmtId="0" fontId="26" fillId="0" borderId="0">
      <alignment vertical="center"/>
    </xf>
    <xf numFmtId="0" fontId="27" fillId="23" borderId="20" applyNumberFormat="0" applyAlignment="0" applyProtection="0">
      <alignment vertical="center"/>
    </xf>
    <xf numFmtId="0" fontId="13" fillId="26" borderId="0" applyNumberFormat="0" applyBorder="0" applyAlignment="0" applyProtection="0">
      <alignment vertical="center"/>
    </xf>
    <xf numFmtId="0" fontId="18" fillId="29"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16" fillId="9" borderId="0" applyNumberFormat="0" applyBorder="0" applyAlignment="0" applyProtection="0">
      <alignment vertical="center"/>
    </xf>
    <xf numFmtId="0" fontId="13" fillId="6" borderId="0" applyNumberFormat="0" applyBorder="0" applyAlignment="0" applyProtection="0">
      <alignment vertical="center"/>
    </xf>
    <xf numFmtId="0" fontId="18" fillId="19" borderId="0" applyNumberFormat="0" applyBorder="0" applyAlignment="0" applyProtection="0">
      <alignment vertical="center"/>
    </xf>
    <xf numFmtId="0" fontId="26" fillId="0" borderId="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32" borderId="0" applyNumberFormat="0" applyBorder="0" applyAlignment="0" applyProtection="0">
      <alignment vertical="center"/>
    </xf>
    <xf numFmtId="0" fontId="18" fillId="22" borderId="0" applyNumberFormat="0" applyBorder="0" applyAlignment="0" applyProtection="0">
      <alignment vertical="center"/>
    </xf>
    <xf numFmtId="0" fontId="18" fillId="28"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8" fillId="21" borderId="0" applyNumberFormat="0" applyBorder="0" applyAlignment="0" applyProtection="0">
      <alignment vertical="center"/>
    </xf>
    <xf numFmtId="0" fontId="13" fillId="2" borderId="0" applyNumberFormat="0" applyBorder="0" applyAlignment="0" applyProtection="0">
      <alignment vertical="center"/>
    </xf>
    <xf numFmtId="0" fontId="18" fillId="11" borderId="0" applyNumberFormat="0" applyBorder="0" applyAlignment="0" applyProtection="0">
      <alignment vertical="center"/>
    </xf>
    <xf numFmtId="0" fontId="18" fillId="27" borderId="0" applyNumberFormat="0" applyBorder="0" applyAlignment="0" applyProtection="0">
      <alignment vertical="center"/>
    </xf>
    <xf numFmtId="0" fontId="13" fillId="30" borderId="0" applyNumberFormat="0" applyBorder="0" applyAlignment="0" applyProtection="0">
      <alignment vertical="center"/>
    </xf>
    <xf numFmtId="0" fontId="18" fillId="15"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2" xfId="26" applyFont="1" applyBorder="1" applyAlignment="1">
      <alignment horizontal="left" vertical="center"/>
    </xf>
    <xf numFmtId="0" fontId="4" fillId="0" borderId="0" xfId="54" applyFont="1" applyBorder="1" applyAlignment="1">
      <alignment horizontal="center" vertical="center" wrapText="1"/>
    </xf>
    <xf numFmtId="0" fontId="5" fillId="0" borderId="0" xfId="54" applyFont="1" applyBorder="1" applyAlignment="1">
      <alignment horizontal="center" vertical="center"/>
    </xf>
    <xf numFmtId="0" fontId="6" fillId="0" borderId="0" xfId="54" applyFont="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shrinkToFit="1"/>
    </xf>
    <xf numFmtId="0" fontId="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32"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53"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0" xfId="54" applyFont="1" applyBorder="1" applyAlignment="1">
      <alignment horizontal="center" vertical="center" wrapText="1"/>
    </xf>
    <xf numFmtId="0" fontId="8" fillId="0" borderId="6" xfId="32" applyFont="1" applyFill="1" applyBorder="1" applyAlignment="1">
      <alignment horizontal="center" vertical="center" wrapText="1"/>
    </xf>
    <xf numFmtId="0" fontId="8" fillId="0" borderId="7" xfId="32" applyFont="1" applyFill="1" applyBorder="1" applyAlignment="1">
      <alignment horizontal="center" vertical="center" wrapText="1"/>
    </xf>
    <xf numFmtId="0" fontId="8" fillId="0" borderId="4" xfId="53" applyFont="1" applyFill="1" applyBorder="1" applyAlignment="1">
      <alignment horizontal="center" vertical="center" wrapText="1"/>
    </xf>
    <xf numFmtId="0" fontId="8" fillId="0" borderId="8" xfId="53" applyFont="1" applyFill="1" applyBorder="1" applyAlignment="1">
      <alignment horizontal="center" vertical="center" wrapText="1"/>
    </xf>
    <xf numFmtId="0" fontId="8" fillId="0" borderId="8" xfId="53" applyFont="1" applyFill="1" applyBorder="1" applyAlignment="1">
      <alignment horizontal="center" vertical="center" wrapText="1"/>
    </xf>
    <xf numFmtId="0" fontId="3" fillId="0" borderId="0" xfId="0" applyFont="1" applyFill="1" applyBorder="1" applyAlignment="1">
      <alignment horizontal="justify"/>
    </xf>
    <xf numFmtId="0" fontId="1" fillId="0" borderId="9" xfId="0" applyFont="1" applyFill="1" applyBorder="1" applyAlignment="1">
      <alignment vertical="center"/>
    </xf>
    <xf numFmtId="0" fontId="8" fillId="0" borderId="10" xfId="3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53"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53"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6资格性审查表_4" xfId="26"/>
    <cellStyle name="检查单元格" xfId="27" builtinId="23"/>
    <cellStyle name="20% - 强调文字颜色 6" xfId="28" builtinId="50"/>
    <cellStyle name="强调文字颜色 2" xfId="29" builtinId="33"/>
    <cellStyle name="链接单元格" xfId="30" builtinId="24"/>
    <cellStyle name="汇总" xfId="31" builtinId="25"/>
    <cellStyle name="常规_8评分表" xfId="32"/>
    <cellStyle name="好" xfId="33" builtinId="26"/>
    <cellStyle name="适中" xfId="34" builtinId="28"/>
    <cellStyle name="20% - 强调文字颜色 5" xfId="35" builtinId="46"/>
    <cellStyle name="强调文字颜色 1" xfId="36" builtinId="29"/>
    <cellStyle name="常规_8评分表_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6资格性审查表_3" xfId="52"/>
    <cellStyle name="常规_10评分汇总表" xfId="53"/>
    <cellStyle name="常规_Sheet6"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5"/>
  <sheetViews>
    <sheetView tabSelected="1" topLeftCell="A2" workbookViewId="0">
      <selection activeCell="F5" sqref="F5:G5"/>
    </sheetView>
  </sheetViews>
  <sheetFormatPr defaultColWidth="9" defaultRowHeight="14.25"/>
  <cols>
    <col min="1" max="1" width="3.5" style="1" customWidth="1"/>
    <col min="2" max="2" width="7.375" style="1" customWidth="1"/>
    <col min="3" max="5" width="4.25" style="1" customWidth="1"/>
    <col min="6" max="7" width="6.25" style="5" customWidth="1"/>
    <col min="8" max="8" width="4.5" style="5" customWidth="1"/>
    <col min="9" max="9" width="4.5" style="6" customWidth="1"/>
    <col min="10" max="13" width="4.875" style="6" customWidth="1"/>
    <col min="14" max="17" width="4.625" style="6" customWidth="1"/>
    <col min="18" max="19" width="6.25" style="6" customWidth="1"/>
    <col min="20" max="21" width="5.125" style="6" customWidth="1"/>
    <col min="22" max="23" width="3.5" style="6" customWidth="1"/>
    <col min="24" max="24" width="6.25" style="1" customWidth="1"/>
    <col min="25" max="25" width="1.875" style="1" hidden="1" customWidth="1"/>
    <col min="26" max="256" width="9" style="1" customWidth="1"/>
    <col min="257" max="16383" width="9" style="1"/>
  </cols>
  <sheetData>
    <row r="1" s="1" customFormat="1" ht="51" hidden="1" customHeight="1" spans="1:24">
      <c r="A1" s="7"/>
      <c r="F1" s="5"/>
      <c r="G1" s="5"/>
      <c r="H1" s="5"/>
      <c r="I1" s="6"/>
      <c r="J1" s="6"/>
      <c r="K1" s="6"/>
      <c r="L1" s="6"/>
      <c r="M1" s="6"/>
      <c r="N1" s="6"/>
      <c r="O1" s="6"/>
      <c r="P1" s="6"/>
      <c r="Q1" s="6"/>
      <c r="R1" s="6"/>
      <c r="S1" s="6"/>
      <c r="T1" s="6"/>
      <c r="U1" s="6"/>
      <c r="V1" s="6"/>
      <c r="W1" s="6"/>
      <c r="X1" s="36"/>
    </row>
    <row r="2" s="1" customFormat="1" ht="60" customHeight="1" spans="1:24">
      <c r="A2" s="8" t="s">
        <v>0</v>
      </c>
      <c r="B2" s="9"/>
      <c r="C2" s="9"/>
      <c r="D2" s="9"/>
      <c r="E2" s="9"/>
      <c r="F2" s="10"/>
      <c r="G2" s="10"/>
      <c r="H2" s="10"/>
      <c r="I2" s="29"/>
      <c r="J2" s="29"/>
      <c r="K2" s="29"/>
      <c r="L2" s="29"/>
      <c r="M2" s="29"/>
      <c r="N2" s="29"/>
      <c r="O2" s="29"/>
      <c r="P2" s="29"/>
      <c r="Q2" s="29"/>
      <c r="R2" s="29"/>
      <c r="S2" s="29"/>
      <c r="T2" s="29"/>
      <c r="U2" s="29"/>
      <c r="V2" s="29"/>
      <c r="W2" s="29"/>
      <c r="X2" s="9"/>
    </row>
    <row r="3" s="2" customFormat="1" ht="36" customHeight="1" spans="1:28">
      <c r="A3" s="11" t="s">
        <v>1</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2" customFormat="1" ht="18.75" spans="1:28">
      <c r="A4" s="12"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3" customFormat="1" ht="70" customHeight="1" spans="1:28">
      <c r="A5" s="14" t="s">
        <v>3</v>
      </c>
      <c r="B5" s="14" t="s">
        <v>4</v>
      </c>
      <c r="C5" s="15" t="s">
        <v>5</v>
      </c>
      <c r="D5" s="15" t="s">
        <v>6</v>
      </c>
      <c r="E5" s="16" t="s">
        <v>7</v>
      </c>
      <c r="F5" s="17" t="s">
        <v>8</v>
      </c>
      <c r="G5" s="17"/>
      <c r="H5" s="18" t="s">
        <v>9</v>
      </c>
      <c r="I5" s="18"/>
      <c r="J5" s="18" t="s">
        <v>10</v>
      </c>
      <c r="K5" s="18"/>
      <c r="L5" s="30" t="s">
        <v>11</v>
      </c>
      <c r="M5" s="31"/>
      <c r="N5" s="30" t="s">
        <v>12</v>
      </c>
      <c r="O5" s="31"/>
      <c r="P5" s="30" t="s">
        <v>13</v>
      </c>
      <c r="Q5" s="31"/>
      <c r="R5" s="30" t="s">
        <v>14</v>
      </c>
      <c r="S5" s="31"/>
      <c r="T5" s="18" t="s">
        <v>15</v>
      </c>
      <c r="U5" s="18"/>
      <c r="V5" s="30" t="s">
        <v>16</v>
      </c>
      <c r="W5" s="37"/>
      <c r="X5" s="37"/>
      <c r="Y5" s="31"/>
      <c r="Z5" s="44" t="s">
        <v>17</v>
      </c>
      <c r="AA5" s="50" t="s">
        <v>18</v>
      </c>
      <c r="AB5" s="51"/>
    </row>
    <row r="6" s="4" customFormat="1" ht="60" customHeight="1" spans="1:28">
      <c r="A6" s="19"/>
      <c r="B6" s="19"/>
      <c r="C6" s="20"/>
      <c r="D6" s="20"/>
      <c r="E6" s="21"/>
      <c r="F6" s="22" t="s">
        <v>19</v>
      </c>
      <c r="G6" s="23" t="s">
        <v>20</v>
      </c>
      <c r="H6" s="22" t="s">
        <v>21</v>
      </c>
      <c r="I6" s="23" t="s">
        <v>20</v>
      </c>
      <c r="J6" s="22" t="s">
        <v>21</v>
      </c>
      <c r="K6" s="23" t="s">
        <v>20</v>
      </c>
      <c r="L6" s="22" t="s">
        <v>21</v>
      </c>
      <c r="M6" s="23" t="s">
        <v>20</v>
      </c>
      <c r="N6" s="22" t="s">
        <v>21</v>
      </c>
      <c r="O6" s="23" t="s">
        <v>20</v>
      </c>
      <c r="P6" s="22" t="s">
        <v>21</v>
      </c>
      <c r="Q6" s="23" t="s">
        <v>20</v>
      </c>
      <c r="R6" s="22" t="s">
        <v>21</v>
      </c>
      <c r="S6" s="23" t="s">
        <v>20</v>
      </c>
      <c r="T6" s="22" t="s">
        <v>19</v>
      </c>
      <c r="U6" s="23" t="s">
        <v>20</v>
      </c>
      <c r="V6" s="38" t="s">
        <v>19</v>
      </c>
      <c r="W6" s="39"/>
      <c r="X6" s="38" t="s">
        <v>20</v>
      </c>
      <c r="Y6" s="45"/>
      <c r="Z6" s="46"/>
      <c r="AA6" s="52"/>
      <c r="AB6" s="53"/>
    </row>
    <row r="7" s="4" customFormat="1" ht="104" customHeight="1" spans="1:28">
      <c r="A7" s="14">
        <v>1</v>
      </c>
      <c r="B7" s="24" t="s">
        <v>22</v>
      </c>
      <c r="C7" s="25" t="s">
        <v>23</v>
      </c>
      <c r="D7" s="25" t="s">
        <v>23</v>
      </c>
      <c r="E7" s="25" t="s">
        <v>24</v>
      </c>
      <c r="F7" s="17">
        <f>22.77*3</f>
        <v>68.31</v>
      </c>
      <c r="G7" s="17">
        <f t="shared" ref="G7:G9" si="0">F7/3</f>
        <v>22.77</v>
      </c>
      <c r="H7" s="17">
        <v>84</v>
      </c>
      <c r="I7" s="32">
        <v>42</v>
      </c>
      <c r="J7" s="32">
        <v>18</v>
      </c>
      <c r="K7" s="32">
        <v>9</v>
      </c>
      <c r="L7" s="32">
        <v>16</v>
      </c>
      <c r="M7" s="32">
        <v>8</v>
      </c>
      <c r="N7" s="32">
        <v>6</v>
      </c>
      <c r="O7" s="32">
        <v>3</v>
      </c>
      <c r="P7" s="32">
        <v>10</v>
      </c>
      <c r="Q7" s="32">
        <v>5</v>
      </c>
      <c r="R7" s="32">
        <v>12</v>
      </c>
      <c r="S7" s="32">
        <v>6</v>
      </c>
      <c r="T7" s="32">
        <v>0</v>
      </c>
      <c r="U7" s="32">
        <v>0</v>
      </c>
      <c r="V7" s="40">
        <v>3</v>
      </c>
      <c r="W7" s="41"/>
      <c r="X7" s="42">
        <v>1</v>
      </c>
      <c r="Y7" s="47"/>
      <c r="Z7" s="48">
        <f>I7+K7+M7+O7+Q7+S7+U7+W7+Y7+G7+X7</f>
        <v>96.77</v>
      </c>
      <c r="AA7" s="54" t="s">
        <v>25</v>
      </c>
      <c r="AB7" s="51"/>
    </row>
    <row r="8" s="4" customFormat="1" ht="104" customHeight="1" spans="1:28">
      <c r="A8" s="14">
        <v>2</v>
      </c>
      <c r="B8" s="24" t="s">
        <v>26</v>
      </c>
      <c r="C8" s="25" t="s">
        <v>23</v>
      </c>
      <c r="D8" s="25" t="s">
        <v>23</v>
      </c>
      <c r="E8" s="25" t="s">
        <v>24</v>
      </c>
      <c r="F8" s="26">
        <f>23*3</f>
        <v>69</v>
      </c>
      <c r="G8" s="26">
        <f t="shared" si="0"/>
        <v>23</v>
      </c>
      <c r="H8" s="26">
        <v>84</v>
      </c>
      <c r="I8" s="33">
        <v>42</v>
      </c>
      <c r="J8" s="33">
        <v>0</v>
      </c>
      <c r="K8" s="33">
        <f>J8/2</f>
        <v>0</v>
      </c>
      <c r="L8" s="33">
        <v>0</v>
      </c>
      <c r="M8" s="33">
        <f>L8/2</f>
        <v>0</v>
      </c>
      <c r="N8" s="33">
        <v>0</v>
      </c>
      <c r="O8" s="33">
        <v>0</v>
      </c>
      <c r="P8" s="33">
        <v>0</v>
      </c>
      <c r="Q8" s="33">
        <v>0</v>
      </c>
      <c r="R8" s="33">
        <v>10</v>
      </c>
      <c r="S8" s="33">
        <v>5</v>
      </c>
      <c r="T8" s="33">
        <v>0</v>
      </c>
      <c r="U8" s="33">
        <v>0</v>
      </c>
      <c r="V8" s="40">
        <v>3</v>
      </c>
      <c r="W8" s="41"/>
      <c r="X8" s="43">
        <v>1</v>
      </c>
      <c r="Y8" s="49"/>
      <c r="Z8" s="48">
        <f>I8+K8+M8+O8+Q8+S8+U8+W8+Y8+G8+X8</f>
        <v>71</v>
      </c>
      <c r="AA8" s="55"/>
      <c r="AB8" s="56"/>
    </row>
    <row r="9" s="4" customFormat="1" ht="104" customHeight="1" spans="1:28">
      <c r="A9" s="27">
        <v>3</v>
      </c>
      <c r="B9" s="24" t="s">
        <v>27</v>
      </c>
      <c r="C9" s="25" t="s">
        <v>23</v>
      </c>
      <c r="D9" s="25" t="s">
        <v>23</v>
      </c>
      <c r="E9" s="25" t="s">
        <v>24</v>
      </c>
      <c r="F9" s="17">
        <f>22.75*3</f>
        <v>68.25</v>
      </c>
      <c r="G9" s="17">
        <f t="shared" si="0"/>
        <v>22.75</v>
      </c>
      <c r="H9" s="17">
        <v>84</v>
      </c>
      <c r="I9" s="32">
        <v>42</v>
      </c>
      <c r="J9" s="32">
        <v>0</v>
      </c>
      <c r="K9" s="32">
        <v>0</v>
      </c>
      <c r="L9" s="32">
        <v>0</v>
      </c>
      <c r="M9" s="32">
        <v>0</v>
      </c>
      <c r="N9" s="32">
        <v>0</v>
      </c>
      <c r="O9" s="32">
        <v>0</v>
      </c>
      <c r="P9" s="32">
        <v>0</v>
      </c>
      <c r="Q9" s="32">
        <v>0</v>
      </c>
      <c r="R9" s="32">
        <v>10</v>
      </c>
      <c r="S9" s="32">
        <v>5</v>
      </c>
      <c r="T9" s="32">
        <v>0</v>
      </c>
      <c r="U9" s="32">
        <v>0</v>
      </c>
      <c r="V9" s="40">
        <v>3</v>
      </c>
      <c r="W9" s="41"/>
      <c r="X9" s="42">
        <v>1</v>
      </c>
      <c r="Y9" s="47"/>
      <c r="Z9" s="48">
        <f>I9+K9+M9+O9+Q9+S9+U9+W9+Y9+G9+X9</f>
        <v>70.75</v>
      </c>
      <c r="AA9" s="52"/>
      <c r="AB9" s="53"/>
    </row>
    <row r="10" s="1" customFormat="1" ht="60" customHeight="1" spans="1:24">
      <c r="A10" s="8" t="s">
        <v>28</v>
      </c>
      <c r="B10" s="9"/>
      <c r="C10" s="9"/>
      <c r="D10" s="9"/>
      <c r="E10" s="9"/>
      <c r="F10" s="10"/>
      <c r="G10" s="10"/>
      <c r="H10" s="10"/>
      <c r="I10" s="29"/>
      <c r="J10" s="29"/>
      <c r="K10" s="29"/>
      <c r="L10" s="29"/>
      <c r="M10" s="29"/>
      <c r="N10" s="29"/>
      <c r="O10" s="29"/>
      <c r="P10" s="29"/>
      <c r="Q10" s="29"/>
      <c r="R10" s="29"/>
      <c r="S10" s="29"/>
      <c r="T10" s="29"/>
      <c r="U10" s="29"/>
      <c r="V10" s="29"/>
      <c r="W10" s="29"/>
      <c r="X10" s="9"/>
    </row>
    <row r="11" s="2" customFormat="1" ht="51" customHeight="1" spans="1:27">
      <c r="A11" s="11" t="s">
        <v>1</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2" customFormat="1" ht="18.75" spans="1:27">
      <c r="A12" s="12" t="s">
        <v>29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3" customFormat="1" ht="60" customHeight="1" spans="1:27">
      <c r="A13" s="14" t="s">
        <v>3</v>
      </c>
      <c r="B13" s="14" t="s">
        <v>4</v>
      </c>
      <c r="C13" s="15" t="s">
        <v>5</v>
      </c>
      <c r="D13" s="15" t="s">
        <v>6</v>
      </c>
      <c r="E13" s="16" t="s">
        <v>7</v>
      </c>
      <c r="F13" s="17" t="s">
        <v>30</v>
      </c>
      <c r="G13" s="17"/>
      <c r="H13" s="18" t="s">
        <v>31</v>
      </c>
      <c r="I13" s="18"/>
      <c r="J13" s="18" t="s">
        <v>32</v>
      </c>
      <c r="K13" s="18"/>
      <c r="L13" s="30" t="s">
        <v>33</v>
      </c>
      <c r="M13" s="31"/>
      <c r="N13" s="30" t="s">
        <v>34</v>
      </c>
      <c r="O13" s="31"/>
      <c r="P13" s="30" t="s">
        <v>35</v>
      </c>
      <c r="Q13" s="31"/>
      <c r="R13" s="30" t="s">
        <v>36</v>
      </c>
      <c r="S13" s="31"/>
      <c r="T13" s="30" t="s">
        <v>16</v>
      </c>
      <c r="U13" s="37"/>
      <c r="V13" s="37"/>
      <c r="W13" s="31"/>
      <c r="X13" s="44" t="s">
        <v>17</v>
      </c>
      <c r="Y13" s="57" t="s">
        <v>18</v>
      </c>
      <c r="Z13" s="57"/>
      <c r="AA13" s="57"/>
    </row>
    <row r="14" s="4" customFormat="1" ht="60" customHeight="1" spans="1:27">
      <c r="A14" s="19"/>
      <c r="B14" s="19"/>
      <c r="C14" s="20"/>
      <c r="D14" s="20"/>
      <c r="E14" s="21"/>
      <c r="F14" s="22" t="s">
        <v>19</v>
      </c>
      <c r="G14" s="23" t="s">
        <v>20</v>
      </c>
      <c r="H14" s="22" t="s">
        <v>21</v>
      </c>
      <c r="I14" s="23" t="s">
        <v>20</v>
      </c>
      <c r="J14" s="22" t="s">
        <v>21</v>
      </c>
      <c r="K14" s="23" t="s">
        <v>20</v>
      </c>
      <c r="L14" s="22" t="s">
        <v>21</v>
      </c>
      <c r="M14" s="23" t="s">
        <v>20</v>
      </c>
      <c r="N14" s="22" t="s">
        <v>21</v>
      </c>
      <c r="O14" s="23" t="s">
        <v>20</v>
      </c>
      <c r="P14" s="22" t="s">
        <v>21</v>
      </c>
      <c r="Q14" s="23" t="s">
        <v>20</v>
      </c>
      <c r="R14" s="22" t="s">
        <v>21</v>
      </c>
      <c r="S14" s="23" t="s">
        <v>20</v>
      </c>
      <c r="T14" s="38" t="s">
        <v>19</v>
      </c>
      <c r="U14" s="39"/>
      <c r="V14" s="38" t="s">
        <v>20</v>
      </c>
      <c r="W14" s="45"/>
      <c r="X14" s="46"/>
      <c r="Y14" s="57"/>
      <c r="Z14" s="57"/>
      <c r="AA14" s="57"/>
    </row>
    <row r="15" s="4" customFormat="1" ht="104" customHeight="1" spans="1:27">
      <c r="A15" s="14">
        <v>1</v>
      </c>
      <c r="B15" s="24" t="s">
        <v>37</v>
      </c>
      <c r="C15" s="25" t="s">
        <v>23</v>
      </c>
      <c r="D15" s="25" t="s">
        <v>23</v>
      </c>
      <c r="E15" s="25" t="s">
        <v>24</v>
      </c>
      <c r="F15" s="17">
        <f t="shared" ref="F15:F17" si="1">G15*3</f>
        <v>64.35</v>
      </c>
      <c r="G15" s="17">
        <v>21.45</v>
      </c>
      <c r="H15" s="17">
        <f t="shared" ref="H15:L15" si="2">I15*2</f>
        <v>62</v>
      </c>
      <c r="I15" s="32">
        <v>31</v>
      </c>
      <c r="J15" s="17">
        <f t="shared" si="2"/>
        <v>20</v>
      </c>
      <c r="K15" s="32">
        <v>10</v>
      </c>
      <c r="L15" s="17">
        <f t="shared" si="2"/>
        <v>10</v>
      </c>
      <c r="M15" s="32">
        <v>5</v>
      </c>
      <c r="N15" s="32">
        <f>11+11</f>
        <v>22</v>
      </c>
      <c r="O15" s="32">
        <f t="shared" ref="O15:O17" si="3">N15/2</f>
        <v>11</v>
      </c>
      <c r="P15" s="17">
        <f t="shared" ref="P15:P17" si="4">Q15*2</f>
        <v>12</v>
      </c>
      <c r="Q15" s="32">
        <v>6</v>
      </c>
      <c r="R15" s="17">
        <f t="shared" ref="R15:R17" si="5">S15*2</f>
        <v>20</v>
      </c>
      <c r="S15" s="32">
        <v>10</v>
      </c>
      <c r="T15" s="40">
        <v>3</v>
      </c>
      <c r="U15" s="41"/>
      <c r="V15" s="42">
        <v>1</v>
      </c>
      <c r="W15" s="47"/>
      <c r="X15" s="48">
        <f t="shared" ref="X15:X17" si="6">V15+S15+Q15+O15+M15+K15+I15+G15</f>
        <v>95.45</v>
      </c>
      <c r="Y15" s="58" t="s">
        <v>38</v>
      </c>
      <c r="Z15" s="58"/>
      <c r="AA15" s="58"/>
    </row>
    <row r="16" s="4" customFormat="1" ht="104" customHeight="1" spans="1:27">
      <c r="A16" s="14">
        <v>2</v>
      </c>
      <c r="B16" s="24" t="s">
        <v>39</v>
      </c>
      <c r="C16" s="25" t="s">
        <v>23</v>
      </c>
      <c r="D16" s="25" t="s">
        <v>23</v>
      </c>
      <c r="E16" s="25" t="s">
        <v>24</v>
      </c>
      <c r="F16" s="17">
        <f t="shared" si="1"/>
        <v>75</v>
      </c>
      <c r="G16" s="28">
        <v>25</v>
      </c>
      <c r="H16" s="17">
        <f t="shared" ref="H16:L16" si="7">I16*2</f>
        <v>62</v>
      </c>
      <c r="I16" s="34">
        <v>31</v>
      </c>
      <c r="J16" s="17">
        <f t="shared" si="7"/>
        <v>0</v>
      </c>
      <c r="K16" s="34">
        <v>0</v>
      </c>
      <c r="L16" s="17">
        <f t="shared" si="7"/>
        <v>0</v>
      </c>
      <c r="M16" s="34">
        <v>0</v>
      </c>
      <c r="N16" s="34">
        <f>5+7</f>
        <v>12</v>
      </c>
      <c r="O16" s="32">
        <f t="shared" si="3"/>
        <v>6</v>
      </c>
      <c r="P16" s="17">
        <f t="shared" si="4"/>
        <v>0</v>
      </c>
      <c r="Q16" s="34">
        <v>0</v>
      </c>
      <c r="R16" s="17">
        <f t="shared" si="5"/>
        <v>0</v>
      </c>
      <c r="S16" s="34">
        <v>0</v>
      </c>
      <c r="T16" s="40">
        <v>3</v>
      </c>
      <c r="U16" s="41"/>
      <c r="V16" s="43">
        <v>1</v>
      </c>
      <c r="W16" s="49"/>
      <c r="X16" s="48">
        <f t="shared" si="6"/>
        <v>63</v>
      </c>
      <c r="Y16" s="58"/>
      <c r="Z16" s="58"/>
      <c r="AA16" s="58"/>
    </row>
    <row r="17" s="4" customFormat="1" ht="104" customHeight="1" spans="1:27">
      <c r="A17" s="27">
        <v>3</v>
      </c>
      <c r="B17" s="24" t="s">
        <v>40</v>
      </c>
      <c r="C17" s="25" t="s">
        <v>23</v>
      </c>
      <c r="D17" s="25" t="s">
        <v>23</v>
      </c>
      <c r="E17" s="25" t="s">
        <v>24</v>
      </c>
      <c r="F17" s="17">
        <f t="shared" si="1"/>
        <v>64.17</v>
      </c>
      <c r="G17" s="17">
        <v>21.39</v>
      </c>
      <c r="H17" s="17">
        <f t="shared" ref="H17:L17" si="8">I17*2</f>
        <v>62</v>
      </c>
      <c r="I17" s="32">
        <v>31</v>
      </c>
      <c r="J17" s="17">
        <f t="shared" si="8"/>
        <v>0</v>
      </c>
      <c r="K17" s="32">
        <v>0</v>
      </c>
      <c r="L17" s="17">
        <f t="shared" si="8"/>
        <v>0</v>
      </c>
      <c r="M17" s="32">
        <v>0</v>
      </c>
      <c r="N17" s="32">
        <f>5+7</f>
        <v>12</v>
      </c>
      <c r="O17" s="32">
        <f t="shared" si="3"/>
        <v>6</v>
      </c>
      <c r="P17" s="17">
        <f t="shared" si="4"/>
        <v>0</v>
      </c>
      <c r="Q17" s="32">
        <v>0</v>
      </c>
      <c r="R17" s="17">
        <f t="shared" si="5"/>
        <v>0</v>
      </c>
      <c r="S17" s="32">
        <v>0</v>
      </c>
      <c r="T17" s="40">
        <v>3</v>
      </c>
      <c r="U17" s="41"/>
      <c r="V17" s="42">
        <v>1</v>
      </c>
      <c r="W17" s="47"/>
      <c r="X17" s="48">
        <f t="shared" si="6"/>
        <v>59.39</v>
      </c>
      <c r="Y17" s="58"/>
      <c r="Z17" s="58"/>
      <c r="AA17" s="58"/>
    </row>
    <row r="18" s="1" customFormat="1" spans="6:23">
      <c r="F18" s="5"/>
      <c r="G18" s="5"/>
      <c r="H18" s="5"/>
      <c r="I18" s="6"/>
      <c r="J18" s="6"/>
      <c r="K18" s="6"/>
      <c r="L18" s="6"/>
      <c r="M18" s="6"/>
      <c r="N18" s="6"/>
      <c r="O18" s="6"/>
      <c r="P18" s="6"/>
      <c r="Q18" s="6"/>
      <c r="R18" s="6"/>
      <c r="S18" s="6"/>
      <c r="T18" s="6"/>
      <c r="U18" s="6"/>
      <c r="V18" s="6"/>
      <c r="W18" s="6"/>
    </row>
    <row r="19" s="1" customFormat="1" spans="6:23">
      <c r="F19" s="5"/>
      <c r="G19" s="5"/>
      <c r="H19" s="5"/>
      <c r="I19" s="6"/>
      <c r="J19" s="6"/>
      <c r="K19" s="6"/>
      <c r="L19" s="6"/>
      <c r="M19" s="6"/>
      <c r="N19" s="6"/>
      <c r="O19" s="6"/>
      <c r="P19" s="6"/>
      <c r="Q19" s="6"/>
      <c r="R19" s="6"/>
      <c r="S19" s="6"/>
      <c r="T19" s="6"/>
      <c r="U19" s="6"/>
      <c r="V19" s="6"/>
      <c r="W19" s="6"/>
    </row>
    <row r="20" s="1" customFormat="1" spans="6:23">
      <c r="F20" s="5"/>
      <c r="G20" s="5"/>
      <c r="H20" s="5"/>
      <c r="I20" s="6"/>
      <c r="J20" s="6"/>
      <c r="K20" s="6"/>
      <c r="L20" s="6"/>
      <c r="M20" s="6"/>
      <c r="N20" s="6"/>
      <c r="O20" s="6"/>
      <c r="P20" s="6"/>
      <c r="Q20" s="6"/>
      <c r="R20" s="6"/>
      <c r="S20" s="6"/>
      <c r="T20" s="6"/>
      <c r="U20" s="6"/>
      <c r="V20" s="6"/>
      <c r="W20" s="6"/>
    </row>
    <row r="21" s="1" customFormat="1" spans="6:23">
      <c r="F21" s="5"/>
      <c r="G21" s="5"/>
      <c r="H21" s="5"/>
      <c r="I21" s="6"/>
      <c r="J21" s="6"/>
      <c r="K21" s="6"/>
      <c r="L21" s="6"/>
      <c r="M21" s="6"/>
      <c r="N21" s="6"/>
      <c r="O21" s="6"/>
      <c r="P21" s="6"/>
      <c r="Q21" s="6"/>
      <c r="R21" s="6"/>
      <c r="S21" s="6"/>
      <c r="T21" s="6"/>
      <c r="U21" s="6"/>
      <c r="V21" s="6"/>
      <c r="W21" s="6"/>
    </row>
    <row r="22" s="1" customFormat="1" spans="6:23">
      <c r="F22" s="5"/>
      <c r="G22" s="5"/>
      <c r="H22" s="5"/>
      <c r="I22" s="6"/>
      <c r="J22" s="6"/>
      <c r="K22" s="6"/>
      <c r="L22" s="6"/>
      <c r="M22" s="6"/>
      <c r="N22" s="6"/>
      <c r="O22" s="6"/>
      <c r="P22" s="6"/>
      <c r="Q22" s="6"/>
      <c r="R22" s="6"/>
      <c r="S22" s="6"/>
      <c r="T22" s="6"/>
      <c r="U22" s="6"/>
      <c r="V22" s="6"/>
      <c r="W22" s="6"/>
    </row>
    <row r="23" s="1" customFormat="1" spans="6:23">
      <c r="F23" s="5"/>
      <c r="G23" s="5"/>
      <c r="H23" s="5"/>
      <c r="I23" s="6"/>
      <c r="J23" s="6"/>
      <c r="K23" s="6"/>
      <c r="L23" s="6"/>
      <c r="M23" s="6"/>
      <c r="N23" s="6"/>
      <c r="O23" s="6"/>
      <c r="P23" s="6"/>
      <c r="Q23" s="6"/>
      <c r="R23" s="6"/>
      <c r="S23" s="6"/>
      <c r="T23" s="6"/>
      <c r="U23" s="6"/>
      <c r="V23" s="6"/>
      <c r="W23" s="6"/>
    </row>
    <row r="24" s="1" customFormat="1" spans="6:23">
      <c r="F24" s="5"/>
      <c r="G24" s="5"/>
      <c r="H24" s="5"/>
      <c r="I24" s="6"/>
      <c r="J24" s="6"/>
      <c r="K24" s="6"/>
      <c r="L24" s="6"/>
      <c r="M24" s="6"/>
      <c r="N24" s="6"/>
      <c r="O24" s="6"/>
      <c r="P24" s="6"/>
      <c r="Q24" s="6"/>
      <c r="R24" s="6"/>
      <c r="S24" s="6"/>
      <c r="T24" s="6"/>
      <c r="U24" s="6"/>
      <c r="V24" s="6"/>
      <c r="W24" s="6"/>
    </row>
    <row r="25" s="1" customFormat="1" spans="6:23">
      <c r="F25" s="5"/>
      <c r="G25" s="5"/>
      <c r="H25" s="5"/>
      <c r="I25" s="6"/>
      <c r="J25" s="6"/>
      <c r="K25" s="6"/>
      <c r="L25" s="6"/>
      <c r="M25" s="6"/>
      <c r="N25" s="6"/>
      <c r="O25" s="6"/>
      <c r="P25" s="6"/>
      <c r="Q25" s="6"/>
      <c r="R25" s="6"/>
      <c r="S25" s="6"/>
      <c r="T25" s="6"/>
      <c r="U25" s="6"/>
      <c r="V25" s="6"/>
      <c r="W25" s="6"/>
    </row>
    <row r="26" s="1" customFormat="1" spans="6:23">
      <c r="F26" s="5"/>
      <c r="G26" s="5"/>
      <c r="H26" s="5"/>
      <c r="I26" s="6"/>
      <c r="J26" s="6"/>
      <c r="K26" s="6"/>
      <c r="L26" s="6"/>
      <c r="M26" s="6"/>
      <c r="N26" s="6"/>
      <c r="O26" s="6"/>
      <c r="P26" s="6"/>
      <c r="Q26" s="6"/>
      <c r="R26" s="6"/>
      <c r="S26" s="6"/>
      <c r="T26" s="6"/>
      <c r="U26" s="6"/>
      <c r="V26" s="6"/>
      <c r="W26" s="6"/>
    </row>
    <row r="27" s="1" customFormat="1" spans="6:23">
      <c r="F27" s="5"/>
      <c r="G27" s="5"/>
      <c r="H27" s="5"/>
      <c r="I27" s="6"/>
      <c r="J27" s="6"/>
      <c r="K27" s="6"/>
      <c r="L27" s="6"/>
      <c r="M27" s="6"/>
      <c r="N27" s="6"/>
      <c r="O27" s="6"/>
      <c r="P27" s="6"/>
      <c r="Q27" s="6"/>
      <c r="R27" s="6"/>
      <c r="S27" s="6"/>
      <c r="T27" s="6"/>
      <c r="U27" s="6"/>
      <c r="V27" s="6"/>
      <c r="W27" s="6"/>
    </row>
    <row r="28" s="1" customFormat="1" spans="6:23">
      <c r="F28" s="5"/>
      <c r="G28" s="5"/>
      <c r="H28" s="5"/>
      <c r="I28" s="6"/>
      <c r="J28" s="6"/>
      <c r="K28" s="6"/>
      <c r="L28" s="6"/>
      <c r="M28" s="6"/>
      <c r="N28" s="6"/>
      <c r="O28" s="6"/>
      <c r="P28" s="6"/>
      <c r="Q28" s="6"/>
      <c r="R28" s="6"/>
      <c r="S28" s="6"/>
      <c r="T28" s="6"/>
      <c r="U28" s="6"/>
      <c r="V28" s="6"/>
      <c r="W28" s="6"/>
    </row>
    <row r="29" s="1" customFormat="1" spans="6:23">
      <c r="F29" s="5"/>
      <c r="G29" s="5"/>
      <c r="H29" s="5"/>
      <c r="I29" s="6"/>
      <c r="J29" s="6"/>
      <c r="K29" s="6"/>
      <c r="L29" s="6"/>
      <c r="M29" s="6"/>
      <c r="N29" s="6"/>
      <c r="O29" s="6"/>
      <c r="P29" s="6"/>
      <c r="Q29" s="6"/>
      <c r="R29" s="6"/>
      <c r="S29" s="6"/>
      <c r="T29" s="6"/>
      <c r="U29" s="6"/>
      <c r="V29" s="6"/>
      <c r="W29" s="6"/>
    </row>
    <row r="30" s="1" customFormat="1" spans="6:23">
      <c r="F30" s="5"/>
      <c r="G30" s="5"/>
      <c r="H30" s="5"/>
      <c r="I30" s="6"/>
      <c r="J30" s="6"/>
      <c r="K30" s="6"/>
      <c r="L30" s="6"/>
      <c r="M30" s="6"/>
      <c r="N30" s="6"/>
      <c r="O30" s="6"/>
      <c r="P30" s="6"/>
      <c r="Q30" s="6"/>
      <c r="R30" s="6"/>
      <c r="S30" s="6"/>
      <c r="T30" s="6"/>
      <c r="U30" s="6"/>
      <c r="V30" s="6"/>
      <c r="W30" s="6"/>
    </row>
    <row r="31" s="1" customFormat="1" spans="6:23">
      <c r="F31" s="5"/>
      <c r="G31" s="5"/>
      <c r="H31" s="5"/>
      <c r="I31" s="6"/>
      <c r="J31" s="6"/>
      <c r="K31" s="6"/>
      <c r="L31" s="6"/>
      <c r="M31" s="6"/>
      <c r="N31" s="6"/>
      <c r="O31" s="6"/>
      <c r="P31" s="6"/>
      <c r="Q31" s="6"/>
      <c r="R31" s="6"/>
      <c r="S31" s="6"/>
      <c r="T31" s="6"/>
      <c r="U31" s="6"/>
      <c r="V31" s="6"/>
      <c r="W31" s="6"/>
    </row>
    <row r="32" s="1" customFormat="1" spans="6:23">
      <c r="F32" s="5"/>
      <c r="G32" s="5"/>
      <c r="H32" s="5"/>
      <c r="I32" s="6"/>
      <c r="J32" s="6"/>
      <c r="K32" s="6"/>
      <c r="L32" s="6"/>
      <c r="M32" s="6"/>
      <c r="N32" s="6"/>
      <c r="O32" s="6"/>
      <c r="P32" s="6"/>
      <c r="Q32" s="6"/>
      <c r="R32" s="6"/>
      <c r="S32" s="6"/>
      <c r="T32" s="6"/>
      <c r="U32" s="6"/>
      <c r="V32" s="6"/>
      <c r="W32" s="6"/>
    </row>
    <row r="33" s="1" customFormat="1" spans="6:23">
      <c r="F33" s="5"/>
      <c r="G33" s="5"/>
      <c r="H33" s="5"/>
      <c r="I33" s="6"/>
      <c r="J33" s="6"/>
      <c r="K33" s="6"/>
      <c r="L33" s="6"/>
      <c r="M33" s="6"/>
      <c r="N33" s="6"/>
      <c r="O33" s="6"/>
      <c r="P33" s="6"/>
      <c r="Q33" s="6"/>
      <c r="R33" s="6"/>
      <c r="S33" s="6"/>
      <c r="T33" s="6"/>
      <c r="U33" s="6"/>
      <c r="V33" s="6"/>
      <c r="W33" s="6"/>
    </row>
    <row r="34" s="1" customFormat="1" spans="6:23">
      <c r="F34" s="5"/>
      <c r="G34" s="5"/>
      <c r="H34" s="5"/>
      <c r="I34" s="6"/>
      <c r="J34" s="6"/>
      <c r="K34" s="6"/>
      <c r="L34" s="6"/>
      <c r="M34" s="6"/>
      <c r="N34" s="6"/>
      <c r="O34" s="6"/>
      <c r="P34" s="6"/>
      <c r="Q34" s="6"/>
      <c r="R34" s="6"/>
      <c r="S34" s="6"/>
      <c r="T34" s="6"/>
      <c r="U34" s="6"/>
      <c r="V34" s="6"/>
      <c r="W34" s="6"/>
    </row>
    <row r="35" s="1" customFormat="1" spans="6:23">
      <c r="F35" s="5"/>
      <c r="G35" s="5"/>
      <c r="H35" s="5"/>
      <c r="I35" s="35"/>
      <c r="J35" s="35"/>
      <c r="K35" s="6"/>
      <c r="L35" s="6"/>
      <c r="M35" s="6"/>
      <c r="N35" s="6"/>
      <c r="O35" s="6"/>
      <c r="P35" s="6"/>
      <c r="Q35" s="6"/>
      <c r="R35" s="6"/>
      <c r="S35" s="6"/>
      <c r="T35" s="6"/>
      <c r="U35" s="6"/>
      <c r="V35" s="6"/>
      <c r="W35" s="6"/>
    </row>
  </sheetData>
  <mergeCells count="55">
    <mergeCell ref="A2:X2"/>
    <mergeCell ref="A3:AB3"/>
    <mergeCell ref="A4:AB4"/>
    <mergeCell ref="F5:G5"/>
    <mergeCell ref="H5:I5"/>
    <mergeCell ref="J5:K5"/>
    <mergeCell ref="L5:M5"/>
    <mergeCell ref="N5:O5"/>
    <mergeCell ref="P5:Q5"/>
    <mergeCell ref="R5:S5"/>
    <mergeCell ref="T5:U5"/>
    <mergeCell ref="V5:Y5"/>
    <mergeCell ref="V6:W6"/>
    <mergeCell ref="X6:Y6"/>
    <mergeCell ref="V7:W7"/>
    <mergeCell ref="X7:Y7"/>
    <mergeCell ref="V8:W8"/>
    <mergeCell ref="X8:Y8"/>
    <mergeCell ref="V9:W9"/>
    <mergeCell ref="X9:Y9"/>
    <mergeCell ref="A10:X10"/>
    <mergeCell ref="A11:AA11"/>
    <mergeCell ref="A12:AA12"/>
    <mergeCell ref="F13:G13"/>
    <mergeCell ref="H13:I13"/>
    <mergeCell ref="J13:K13"/>
    <mergeCell ref="L13:M13"/>
    <mergeCell ref="N13:O13"/>
    <mergeCell ref="P13:Q13"/>
    <mergeCell ref="R13:S13"/>
    <mergeCell ref="T13:W13"/>
    <mergeCell ref="T14:U14"/>
    <mergeCell ref="V14:W14"/>
    <mergeCell ref="T15:U15"/>
    <mergeCell ref="V15:W15"/>
    <mergeCell ref="T16:U16"/>
    <mergeCell ref="V16:W16"/>
    <mergeCell ref="T17:U17"/>
    <mergeCell ref="V17:W17"/>
    <mergeCell ref="A5:A6"/>
    <mergeCell ref="A13:A14"/>
    <mergeCell ref="B5:B6"/>
    <mergeCell ref="B13:B14"/>
    <mergeCell ref="C5:C6"/>
    <mergeCell ref="C13:C14"/>
    <mergeCell ref="D5:D6"/>
    <mergeCell ref="D13:D14"/>
    <mergeCell ref="E5:E6"/>
    <mergeCell ref="E13:E14"/>
    <mergeCell ref="X13:X14"/>
    <mergeCell ref="Z5:Z6"/>
    <mergeCell ref="AA5:AB6"/>
    <mergeCell ref="AA7:AB9"/>
    <mergeCell ref="Y13:AA14"/>
    <mergeCell ref="Y15:AA17"/>
  </mergeCells>
  <dataValidations count="3">
    <dataValidation type="custom" allowBlank="1" showErrorMessage="1" errorTitle="拒绝重复输入" error="当前输入的内容，与本区域的其他单元格内容重复。" sqref="F7 G7 H7 F8 G8 H8 F9 G9 H9 G15 G16 G17 F15:F17 H15:H17 J15:J17 L15:L17 P15:P17 R15:R17 V7:W9 T15:U17" errorStyle="warning">
      <formula1>COUNTIF($F$8:$F$11,F7)&lt;2</formula1>
    </dataValidation>
    <dataValidation type="custom" allowBlank="1" showErrorMessage="1" errorTitle="拒绝重复输入" error="当前输入的内容，与本区域的其他单元格内容重复。" sqref="B7 B8 B9 B15 B16 B17" errorStyle="warning">
      <formula1>COUNTIF($C$7:$C$8,B7)&lt;2</formula1>
    </dataValidation>
    <dataValidation type="custom" allowBlank="1" showErrorMessage="1" errorTitle="拒绝重复输入" error="当前输入的内容，与本区域的其他单元格内容重复。" sqref="C7 D7 E7 C8 D8 E8 C9 D9 E9 C15 D15 E15 C16 D16 E16 C17 D17 E17" errorStyle="warning">
      <formula1>COUNTIF($F$8:$F$9,C7)&lt;2</formula1>
    </dataValidation>
  </dataValidations>
  <pageMargins left="0" right="0" top="0" bottom="0"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2017-12-13T01:46:00Z</dcterms:created>
  <dcterms:modified xsi:type="dcterms:W3CDTF">2020-09-18T06:55:38Z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